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76" i="1"/>
  <c r="J76"/>
  <c r="K75"/>
  <c r="J75"/>
  <c r="K74"/>
  <c r="J74"/>
  <c r="K73"/>
  <c r="J73"/>
  <c r="K72"/>
  <c r="J72"/>
  <c r="K71"/>
  <c r="J71"/>
  <c r="K70"/>
  <c r="J70"/>
  <c r="K69"/>
  <c r="J69"/>
  <c r="K68"/>
  <c r="J68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J42" s="1"/>
  <c r="K46"/>
  <c r="J46"/>
  <c r="K45"/>
  <c r="J45"/>
  <c r="K44"/>
  <c r="J44"/>
  <c r="K43"/>
  <c r="J43"/>
  <c r="I42"/>
  <c r="K42" s="1"/>
  <c r="H42"/>
  <c r="J41"/>
  <c r="J40"/>
  <c r="K39"/>
  <c r="J39"/>
  <c r="K38"/>
  <c r="J38"/>
  <c r="K37"/>
  <c r="J37"/>
  <c r="K36"/>
  <c r="J36"/>
  <c r="K35"/>
  <c r="J35"/>
  <c r="J34" s="1"/>
  <c r="K34"/>
  <c r="I34"/>
  <c r="H34"/>
  <c r="K33"/>
  <c r="J33"/>
  <c r="K32"/>
  <c r="J32"/>
  <c r="J31" s="1"/>
  <c r="J30" s="1"/>
  <c r="K31"/>
  <c r="I31"/>
  <c r="H31"/>
  <c r="I30"/>
  <c r="K30" s="1"/>
  <c r="H30"/>
  <c r="K29"/>
  <c r="J29"/>
  <c r="K28"/>
  <c r="J28"/>
  <c r="K27"/>
  <c r="J27"/>
  <c r="J26"/>
  <c r="I26"/>
  <c r="K26" s="1"/>
  <c r="H26"/>
  <c r="K25"/>
  <c r="J25"/>
  <c r="K24"/>
  <c r="J24"/>
  <c r="J12" s="1"/>
  <c r="J77" s="1"/>
  <c r="I24"/>
  <c r="H24"/>
  <c r="H12" s="1"/>
  <c r="H77" s="1"/>
  <c r="J23"/>
  <c r="K22"/>
  <c r="J22"/>
  <c r="K21"/>
  <c r="J21"/>
  <c r="J20"/>
  <c r="I20"/>
  <c r="K20" s="1"/>
  <c r="H20"/>
  <c r="K19"/>
  <c r="J19"/>
  <c r="K18"/>
  <c r="J18"/>
  <c r="K17"/>
  <c r="J17"/>
  <c r="K16"/>
  <c r="J16"/>
  <c r="J15"/>
  <c r="I15"/>
  <c r="K15" s="1"/>
  <c r="H15"/>
  <c r="K14"/>
  <c r="J14"/>
  <c r="K13"/>
  <c r="J13"/>
  <c r="I13"/>
  <c r="H13"/>
  <c r="I12"/>
  <c r="I77" s="1"/>
  <c r="K77" s="1"/>
  <c r="K12" l="1"/>
</calcChain>
</file>

<file path=xl/sharedStrings.xml><?xml version="1.0" encoding="utf-8"?>
<sst xmlns="http://schemas.openxmlformats.org/spreadsheetml/2006/main" count="472" uniqueCount="148">
  <si>
    <t xml:space="preserve">                                                                                          Приложение 1 </t>
  </si>
  <si>
    <t xml:space="preserve">                                                                                                           Приложение 1</t>
  </si>
  <si>
    <t xml:space="preserve">Объем поступлений доходов в бюджет </t>
  </si>
  <si>
    <t>Ногайского муниципального района по основным источникам в 2020-2022 гг.</t>
  </si>
  <si>
    <t>Код бюджетной классификации Российской Федерации</t>
  </si>
  <si>
    <t>Наименование доходов</t>
  </si>
  <si>
    <t xml:space="preserve">отклонение </t>
  </si>
  <si>
    <t>% исполнения</t>
  </si>
  <si>
    <t>Вид доходов</t>
  </si>
  <si>
    <t>Подвид доходов</t>
  </si>
  <si>
    <t>Классиф опер сектора гос упр</t>
  </si>
  <si>
    <t>Группа</t>
  </si>
  <si>
    <t>Подгруппа</t>
  </si>
  <si>
    <t>Статья и подстатья</t>
  </si>
  <si>
    <t>Элемент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</si>
  <si>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</si>
  <si>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</si>
  <si>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</si>
  <si>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</si>
  <si>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</si>
  <si>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</si>
  <si>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</si>
  <si>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110</t>
  </si>
  <si>
    <t>НАЛОГИ НА ПРИБЫЛЬ, ДОХОДЫ</t>
  </si>
  <si>
    <t>02000</t>
  </si>
  <si>
    <t xml:space="preserve">Налог на доходы физических лиц </t>
  </si>
  <si>
    <t>03</t>
  </si>
  <si>
    <t>Налог на товары (работы, услуги) реализуемые на территории Российской Федерации</t>
  </si>
  <si>
    <t>02230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</si>
  <si>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</si>
  <si>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>02240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</si>
  <si>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</si>
  <si>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02250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</si>
  <si>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</si>
  <si>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02260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</si>
  <si>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</si>
  <si>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</si>
  <si>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</si>
  <si>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</si>
  <si>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</si>
  <si>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</si>
  <si>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 xml:space="preserve">Единый сельскохозяйственный налог </t>
  </si>
  <si>
    <t>04020</t>
  </si>
  <si>
    <t>Налог, взимаемый в связи с применением патентной системы налогообложения, зачисляемый в бюджеты МР</t>
  </si>
  <si>
    <t>06</t>
  </si>
  <si>
    <t>НАЛОГИ НА ИМУЩЕСТВО</t>
  </si>
  <si>
    <t xml:space="preserve">Налог на имущество организаций </t>
  </si>
  <si>
    <t>08</t>
  </si>
  <si>
    <t xml:space="preserve">ГОСУДАРСТВЕННАЯ ПОШЛИНА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</si>
  <si>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</si>
  <si>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06000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</si>
  <si>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</si>
  <si>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</si>
  <si>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</si>
  <si>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11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</si>
  <si>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</si>
  <si>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</si>
  <si>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</si>
  <si>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</si>
  <si>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</si>
  <si>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</si>
  <si>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</si>
  <si>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</si>
  <si>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12</t>
  </si>
  <si>
    <t>ПЛАТЕЖИ ПРИ ПОЛЬЗОВАНИИ ПРИРОДНЫМИ РЕСУРСАМИ</t>
  </si>
  <si>
    <t>01000</t>
  </si>
  <si>
    <t>Плата за негативное воздействие на окружающую среду</t>
  </si>
  <si>
    <t>13</t>
  </si>
  <si>
    <t>01995</t>
  </si>
  <si>
    <t>130</t>
  </si>
  <si>
    <t>Прочие доходы от оказания платных услуг (работ) получателями средств бюджетов муниципальных районов</t>
  </si>
  <si>
    <t>02995</t>
  </si>
  <si>
    <t>Прочие доходы от компенсации затрат бюджетов муниципальных районов</t>
  </si>
  <si>
    <t>14</t>
  </si>
  <si>
    <t>06013</t>
  </si>
  <si>
    <t>430</t>
  </si>
  <si>
    <t xml:space="preserve"> Доходы от продажи земельных участков</t>
  </si>
  <si>
    <t>16</t>
  </si>
  <si>
    <t>ШТРАФЫ, САНКЦИИ, ВОЗМЕЩЕНИЕ УЩЕРБА</t>
  </si>
  <si>
    <t>01050</t>
  </si>
  <si>
    <t>180</t>
  </si>
  <si>
    <t>Невыясненные поступления, зачисляемые в бюджеты муниципальных районов</t>
  </si>
  <si>
    <t>05050</t>
  </si>
  <si>
    <t>Прочие неналоговые доходы бюджетов муниципальных районов</t>
  </si>
  <si>
    <t>2</t>
  </si>
  <si>
    <t xml:space="preserve">БЕЗВОЗМЕЗДНЫЕ  ПОСТУПЛЕНИЯ </t>
  </si>
  <si>
    <t>15001</t>
  </si>
  <si>
    <t>150</t>
  </si>
  <si>
    <t>Дотации бюджетам муниципальных районов на выравнивание  бюджетной обеспеченности</t>
  </si>
  <si>
    <t>35573</t>
  </si>
  <si>
    <t xml:space="preserve">Субвенции бюджетам муниципальных районов на осуществление ежемесячной выплаты в связи с рождением (усыновлением) первого ребенка </t>
  </si>
  <si>
    <t>30013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</si>
  <si>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</si>
  <si>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30024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</si>
  <si>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</si>
  <si>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государственных пособий гражданам,имеющим детей</t>
  </si>
  <si>
    <t>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</si>
  <si>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</si>
  <si>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</si>
  <si>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</si>
  <si>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35380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</si>
  <si>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</si>
  <si>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</si>
  <si>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</si>
  <si>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35250</t>
  </si>
  <si>
    <t>Субвенции бюджетам муниципальных районов на оплату жилищно-коммунальных услуг отдельным категориям граждан</t>
  </si>
  <si>
    <t xml:space="preserve">Субвенция на выравнивании бюджетной обеспеченности поселений </t>
  </si>
  <si>
    <t>Субвенция на реализацию основных общеобразовательных программ</t>
  </si>
  <si>
    <t>Субвенция на получение общедоступного  и бесплатного дошкольного образования в муниципальных образовательных организациях</t>
  </si>
  <si>
    <t>Субвенция на представление мер социальной поддержки многодетной семьи и семьи, в которой один или оба родителя являются инвалидами</t>
  </si>
  <si>
    <t>Субвенция на осуществлениеполномочий по опеке и попечительству</t>
  </si>
  <si>
    <t>35084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</si>
  <si>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</si>
  <si>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Субвенция бюджетам муниципальных образований на осуществление государственных полномочий по делам несовершеннолетних и защите их прав  </t>
  </si>
  <si>
    <t xml:space="preserve">Субвенция на осуществление отдельных государственных по организации деятельности административных комиссий </t>
  </si>
  <si>
    <t>29999</t>
  </si>
  <si>
    <t>Субсидия на формирование районного фонда финансовой поддержки поселений  из республиканского фонда софинансирования выравнивание бюджетной обеспеченности</t>
  </si>
  <si>
    <t xml:space="preserve">Субсидии  Республиканская  Целевая Программа  "Горячее питание школьников" </t>
  </si>
  <si>
    <t>Субвенция бюджетам муниципальных районов на осуществление отдельных государственных полномочий КЧР  по выплате социального пособия на погребение</t>
  </si>
  <si>
    <t>Субвенции бюджетам муниципальных образований на осуществление государственных полномочий КЧР по возмещению расходов 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 , рабочих поселках(поселках городского типа) на территории КЧР на 2019 год</t>
  </si>
  <si>
    <t>39999</t>
  </si>
  <si>
    <t>Субвенции бюджетам муниципальных районов на оздоровление детей</t>
  </si>
  <si>
    <t>90024</t>
  </si>
  <si>
    <t>Целевая программа "Содействие занятости населения КЧР на 2020-2022 годы"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</si>
  <si>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</si>
  <si>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</si>
  <si>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Субвенция на предоставление единовременной выплаты «Республиканский материнский капитал»</t>
  </si>
  <si>
    <t>35462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</si>
  <si>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</si>
  <si>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Прочие субвенции бюджетам муниципальных районов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
</t>
  </si>
  <si>
    <t>20041</t>
  </si>
  <si>
    <t xml:space="preserve">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</si>
  <si>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27576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</si>
  <si>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</si>
  <si>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25302</t>
  </si>
  <si>
    <t>Субсидии бюджетам муниципальных районов на осуществление ежемесячных выплат на детей в возрасте от трех до семи лет включительно</t>
  </si>
  <si>
    <t xml:space="preserve">   </t>
  </si>
  <si>
    <t xml:space="preserve">ВСЕГО ДОХОДОВ </t>
  </si>
  <si>
    <t xml:space="preserve">                                                                         к   Постановлению Главы Администрации Ногайского муниципального района</t>
  </si>
  <si>
    <t xml:space="preserve">                                                                  от " 24" июля 2020г.   № 534</t>
  </si>
  <si>
    <t>уточненный план на 01.07.2020г</t>
  </si>
  <si>
    <t>исполнение на 01.07.2020г</t>
  </si>
  <si>
    <t>20079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</si>
  <si>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</si>
  <si>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25467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</si>
  <si>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</si>
  <si>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25519</t>
  </si>
  <si>
    <t xml:space="preserve">  Субсидии бюджетам муниципальных районов на поддержку отрасли культуры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</si>
</sst>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9" fontId="2" fillId="2" borderId="0" xfId="0" applyNumberFormat="1" applyFont="1" applyFill="1" applyBorder="1"/>
    <xf numFmtId="0" fontId="4" fillId="2" borderId="0" xfId="0" applyFont="1" applyFill="1"/>
    <xf numFmtId="0" fontId="5" fillId="4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/>
    <xf numFmtId="49" fontId="2" fillId="2" borderId="0" xfId="0" applyNumberFormat="1" applyFont="1" applyFill="1"/>
    <xf numFmtId="0" fontId="6" fillId="2" borderId="0" xfId="0" applyFont="1" applyFill="1" applyAlignment="1">
      <alignment horizontal="center" wrapText="1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/>
    <xf numFmtId="0" fontId="6" fillId="2" borderId="2" xfId="0" applyFont="1" applyFill="1" applyBorder="1" applyAlignment="1">
      <alignment horizontal="left" vertical="center" wrapText="1"/>
    </xf>
    <xf numFmtId="43" fontId="6" fillId="2" borderId="3" xfId="1" applyNumberFormat="1" applyFont="1" applyFill="1" applyBorder="1" applyAlignment="1">
      <alignment horizontal="left" vertical="center" wrapText="1"/>
    </xf>
    <xf numFmtId="165" fontId="6" fillId="2" borderId="3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wrapText="1"/>
    </xf>
    <xf numFmtId="43" fontId="6" fillId="2" borderId="3" xfId="1" applyNumberFormat="1" applyFont="1" applyFill="1" applyBorder="1" applyAlignment="1">
      <alignment vertical="center" wrapText="1"/>
    </xf>
    <xf numFmtId="165" fontId="6" fillId="2" borderId="3" xfId="1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43" fontId="2" fillId="2" borderId="3" xfId="0" applyNumberFormat="1" applyFont="1" applyFill="1" applyBorder="1"/>
    <xf numFmtId="165" fontId="2" fillId="2" borderId="3" xfId="0" applyNumberFormat="1" applyFont="1" applyFill="1" applyBorder="1"/>
    <xf numFmtId="49" fontId="6" fillId="2" borderId="1" xfId="0" applyNumberFormat="1" applyFont="1" applyFill="1" applyBorder="1"/>
    <xf numFmtId="0" fontId="6" fillId="2" borderId="2" xfId="0" applyFont="1" applyFill="1" applyBorder="1" applyAlignment="1">
      <alignment wrapText="1"/>
    </xf>
    <xf numFmtId="43" fontId="6" fillId="2" borderId="3" xfId="0" applyNumberFormat="1" applyFont="1" applyFill="1" applyBorder="1"/>
    <xf numFmtId="165" fontId="6" fillId="2" borderId="3" xfId="0" applyNumberFormat="1" applyFont="1" applyFill="1" applyBorder="1"/>
    <xf numFmtId="43" fontId="6" fillId="2" borderId="3" xfId="1" applyNumberFormat="1" applyFont="1" applyFill="1" applyBorder="1"/>
    <xf numFmtId="165" fontId="6" fillId="2" borderId="3" xfId="1" applyNumberFormat="1" applyFont="1" applyFill="1" applyBorder="1"/>
    <xf numFmtId="49" fontId="2" fillId="4" borderId="1" xfId="0" applyNumberFormat="1" applyFont="1" applyFill="1" applyBorder="1"/>
    <xf numFmtId="43" fontId="6" fillId="2" borderId="3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wrapText="1"/>
    </xf>
    <xf numFmtId="43" fontId="6" fillId="0" borderId="3" xfId="1" applyNumberFormat="1" applyFont="1" applyFill="1" applyBorder="1" applyAlignment="1">
      <alignment vertical="center"/>
    </xf>
    <xf numFmtId="165" fontId="6" fillId="0" borderId="3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wrapText="1"/>
    </xf>
    <xf numFmtId="49" fontId="6" fillId="2" borderId="2" xfId="0" applyNumberFormat="1" applyFont="1" applyFill="1" applyBorder="1"/>
    <xf numFmtId="0" fontId="2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wrapText="1"/>
    </xf>
    <xf numFmtId="43" fontId="6" fillId="0" borderId="3" xfId="1" applyNumberFormat="1" applyFont="1" applyFill="1" applyBorder="1"/>
    <xf numFmtId="0" fontId="6" fillId="5" borderId="1" xfId="0" applyFont="1" applyFill="1" applyBorder="1"/>
    <xf numFmtId="0" fontId="6" fillId="0" borderId="2" xfId="0" applyFont="1" applyFill="1" applyBorder="1" applyAlignment="1">
      <alignment horizontal="left" vertical="top" wrapText="1"/>
    </xf>
    <xf numFmtId="43" fontId="6" fillId="0" borderId="3" xfId="1" applyNumberFormat="1" applyFont="1" applyFill="1" applyBorder="1" applyAlignment="1"/>
    <xf numFmtId="165" fontId="6" fillId="0" borderId="3" xfId="1" applyNumberFormat="1" applyFont="1" applyFill="1" applyBorder="1" applyAlignment="1"/>
    <xf numFmtId="0" fontId="2" fillId="2" borderId="4" xfId="0" applyFont="1" applyFill="1" applyBorder="1" applyAlignment="1">
      <alignment horizontal="left" wrapText="1"/>
    </xf>
    <xf numFmtId="49" fontId="2" fillId="6" borderId="1" xfId="0" applyNumberFormat="1" applyFont="1" applyFill="1" applyBorder="1"/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wrapText="1"/>
    </xf>
    <xf numFmtId="165" fontId="6" fillId="2" borderId="3" xfId="1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43" fontId="2" fillId="0" borderId="3" xfId="0" applyNumberFormat="1" applyFont="1" applyFill="1" applyBorder="1"/>
    <xf numFmtId="43" fontId="2" fillId="0" borderId="3" xfId="1" applyFont="1" applyFill="1" applyBorder="1" applyAlignment="1">
      <alignment horizontal="center"/>
    </xf>
    <xf numFmtId="43" fontId="7" fillId="0" borderId="3" xfId="0" applyNumberFormat="1" applyFont="1" applyFill="1" applyBorder="1"/>
    <xf numFmtId="43" fontId="2" fillId="0" borderId="3" xfId="0" applyNumberFormat="1" applyFont="1" applyFill="1" applyBorder="1" applyAlignment="1">
      <alignment horizontal="right"/>
    </xf>
    <xf numFmtId="43" fontId="7" fillId="0" borderId="3" xfId="0" applyNumberFormat="1" applyFont="1" applyFill="1" applyBorder="1" applyAlignment="1">
      <alignment horizontal="right"/>
    </xf>
    <xf numFmtId="43" fontId="2" fillId="0" borderId="3" xfId="1" applyFont="1" applyFill="1" applyBorder="1"/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sqref="A1:K77"/>
    </sheetView>
  </sheetViews>
  <sheetFormatPr defaultRowHeight="15"/>
  <cols>
    <col min="1" max="2" width="5.7109375" customWidth="1"/>
    <col min="3" max="3" width="8" customWidth="1"/>
    <col min="4" max="5" width="5.7109375" customWidth="1"/>
    <col min="7" max="7" width="24.7109375" customWidth="1"/>
    <col min="8" max="8" width="28.28515625" customWidth="1"/>
    <col min="9" max="9" width="21" customWidth="1"/>
    <col min="10" max="10" width="15.28515625" customWidth="1"/>
  </cols>
  <sheetData>
    <row r="1" spans="1:11" ht="15.75">
      <c r="A1" s="1"/>
      <c r="B1" s="1"/>
      <c r="C1" s="1"/>
      <c r="D1" s="1"/>
      <c r="E1" s="1"/>
      <c r="F1" s="1"/>
      <c r="G1" s="61" t="s">
        <v>0</v>
      </c>
      <c r="H1" s="61"/>
      <c r="I1" s="2"/>
      <c r="J1" s="2"/>
      <c r="K1" s="2"/>
    </row>
    <row r="2" spans="1:11" ht="15.75">
      <c r="A2" s="3"/>
      <c r="B2" s="4"/>
      <c r="C2" s="4"/>
      <c r="D2" s="5"/>
      <c r="E2" s="3" t="s">
        <v>1</v>
      </c>
      <c r="F2" s="4"/>
      <c r="G2" s="62" t="s">
        <v>138</v>
      </c>
      <c r="H2" s="62"/>
      <c r="I2" s="2"/>
      <c r="J2" s="2"/>
      <c r="K2" s="2"/>
    </row>
    <row r="3" spans="1:11" ht="15.75">
      <c r="A3" s="6"/>
      <c r="B3" s="6"/>
      <c r="C3" s="6"/>
      <c r="D3" s="6"/>
      <c r="E3" s="6"/>
      <c r="F3" s="6"/>
      <c r="G3" s="62" t="s">
        <v>139</v>
      </c>
      <c r="H3" s="62"/>
      <c r="I3" s="2"/>
      <c r="J3" s="2"/>
      <c r="K3" s="2"/>
    </row>
    <row r="4" spans="1:11" ht="15.75">
      <c r="A4" s="7"/>
      <c r="B4" s="4"/>
      <c r="C4" s="4"/>
      <c r="D4" s="5"/>
      <c r="E4" s="63"/>
      <c r="F4" s="63"/>
      <c r="G4" s="63"/>
      <c r="H4" s="63"/>
      <c r="I4" s="2"/>
      <c r="J4" s="2"/>
      <c r="K4" s="2"/>
    </row>
    <row r="5" spans="1:11">
      <c r="A5" s="8"/>
      <c r="B5" s="9"/>
      <c r="C5" s="9"/>
      <c r="D5" s="10"/>
      <c r="E5" s="11"/>
      <c r="F5" s="9"/>
      <c r="G5" s="12"/>
      <c r="H5" s="13"/>
      <c r="I5" s="13"/>
      <c r="J5" s="13"/>
      <c r="K5" s="13"/>
    </row>
    <row r="6" spans="1:11" ht="15.75">
      <c r="A6" s="64" t="s">
        <v>2</v>
      </c>
      <c r="B6" s="64"/>
      <c r="C6" s="64"/>
      <c r="D6" s="64"/>
      <c r="E6" s="64"/>
      <c r="F6" s="64"/>
      <c r="G6" s="64"/>
      <c r="H6" s="64"/>
      <c r="I6" s="2"/>
      <c r="J6" s="2"/>
      <c r="K6" s="2"/>
    </row>
    <row r="7" spans="1:11" ht="15.75">
      <c r="A7" s="64" t="s">
        <v>3</v>
      </c>
      <c r="B7" s="64"/>
      <c r="C7" s="64"/>
      <c r="D7" s="64"/>
      <c r="E7" s="64"/>
      <c r="F7" s="64"/>
      <c r="G7" s="64"/>
      <c r="H7" s="64"/>
      <c r="I7" s="2"/>
      <c r="J7" s="2"/>
      <c r="K7" s="2"/>
    </row>
    <row r="8" spans="1:11">
      <c r="A8" s="14"/>
      <c r="B8" s="14"/>
      <c r="C8" s="14"/>
      <c r="D8" s="14"/>
      <c r="E8" s="14"/>
      <c r="F8" s="14"/>
      <c r="G8" s="15"/>
      <c r="H8" s="16"/>
      <c r="I8" s="16"/>
      <c r="J8" s="16"/>
      <c r="K8" s="16"/>
    </row>
    <row r="9" spans="1:11" ht="15" customHeight="1">
      <c r="A9" s="55" t="s">
        <v>4</v>
      </c>
      <c r="B9" s="55"/>
      <c r="C9" s="55"/>
      <c r="D9" s="55"/>
      <c r="E9" s="55"/>
      <c r="F9" s="55"/>
      <c r="G9" s="56" t="s">
        <v>5</v>
      </c>
      <c r="H9" s="57" t="s">
        <v>140</v>
      </c>
      <c r="I9" s="57" t="s">
        <v>141</v>
      </c>
      <c r="J9" s="57" t="s">
        <v>6</v>
      </c>
      <c r="K9" s="59" t="s">
        <v>7</v>
      </c>
    </row>
    <row r="10" spans="1:11" ht="15" customHeight="1">
      <c r="A10" s="60" t="s">
        <v>8</v>
      </c>
      <c r="B10" s="60"/>
      <c r="C10" s="60"/>
      <c r="D10" s="60"/>
      <c r="E10" s="55" t="s">
        <v>9</v>
      </c>
      <c r="F10" s="55" t="s">
        <v>10</v>
      </c>
      <c r="G10" s="56"/>
      <c r="H10" s="57"/>
      <c r="I10" s="57"/>
      <c r="J10" s="57"/>
      <c r="K10" s="59"/>
    </row>
    <row r="11" spans="1:11" ht="58.5">
      <c r="A11" s="17" t="s">
        <v>11</v>
      </c>
      <c r="B11" s="17" t="s">
        <v>12</v>
      </c>
      <c r="C11" s="18" t="s">
        <v>13</v>
      </c>
      <c r="D11" s="17" t="s">
        <v>14</v>
      </c>
      <c r="E11" s="55"/>
      <c r="F11" s="55"/>
      <c r="G11" s="56"/>
      <c r="H11" s="58"/>
      <c r="I11" s="58"/>
      <c r="J11" s="58"/>
      <c r="K11" s="59"/>
    </row>
    <row r="12" spans="1:11" ht="81.75" customHeight="1">
      <c r="A12" s="19" t="s">
        <v>15</v>
      </c>
      <c r="B12" s="19" t="s">
        <v>16</v>
      </c>
      <c r="C12" s="19" t="s">
        <v>17</v>
      </c>
      <c r="D12" s="19" t="s">
        <v>16</v>
      </c>
      <c r="E12" s="19" t="s">
        <v>18</v>
      </c>
      <c r="F12" s="19" t="s">
        <v>19</v>
      </c>
      <c r="G12" s="20" t="s">
        <v>20</v>
      </c>
      <c r="H12" s="21">
        <f>H13+H15+H20+H24+H26+H30+H34+H36+H37+H38+H39+H40+H41</f>
        <v>28852.399999999998</v>
      </c>
      <c r="I12" s="21">
        <f>I13+I15+I20+I24+I26+I30+I34+I36+I37+I38+I39+I40+I41</f>
        <v>10372.938999999998</v>
      </c>
      <c r="J12" s="21">
        <f>J13+J15+J20+J24+J26+J30+J34+J36+J37+J38+J39+J40+J41</f>
        <v>-18479.460999999999</v>
      </c>
      <c r="K12" s="22">
        <f>I12/H12*100</f>
        <v>35.951737117189552</v>
      </c>
    </row>
    <row r="13" spans="1:11" ht="48" customHeight="1">
      <c r="A13" s="19" t="s">
        <v>15</v>
      </c>
      <c r="B13" s="19" t="s">
        <v>21</v>
      </c>
      <c r="C13" s="19" t="s">
        <v>17</v>
      </c>
      <c r="D13" s="19" t="s">
        <v>16</v>
      </c>
      <c r="E13" s="19" t="s">
        <v>18</v>
      </c>
      <c r="F13" s="19" t="s">
        <v>22</v>
      </c>
      <c r="G13" s="23" t="s">
        <v>23</v>
      </c>
      <c r="H13" s="24">
        <f>H14</f>
        <v>7700</v>
      </c>
      <c r="I13" s="24">
        <f>I14</f>
        <v>2843.107</v>
      </c>
      <c r="J13" s="24">
        <f>J14</f>
        <v>-4856.893</v>
      </c>
      <c r="K13" s="25">
        <f>K14</f>
        <v>36.923467532467527</v>
      </c>
    </row>
    <row r="14" spans="1:11" ht="41.25" customHeight="1">
      <c r="A14" s="19" t="s">
        <v>15</v>
      </c>
      <c r="B14" s="19" t="s">
        <v>21</v>
      </c>
      <c r="C14" s="19" t="s">
        <v>24</v>
      </c>
      <c r="D14" s="19" t="s">
        <v>21</v>
      </c>
      <c r="E14" s="19" t="s">
        <v>18</v>
      </c>
      <c r="F14" s="19" t="s">
        <v>22</v>
      </c>
      <c r="G14" s="26" t="s">
        <v>25</v>
      </c>
      <c r="H14" s="27">
        <v>7700</v>
      </c>
      <c r="I14" s="27">
        <v>2843.107</v>
      </c>
      <c r="J14" s="27">
        <f>I14-H14</f>
        <v>-4856.893</v>
      </c>
      <c r="K14" s="28">
        <f t="shared" ref="K14:K22" si="0">I14/H14*100</f>
        <v>36.923467532467527</v>
      </c>
    </row>
    <row r="15" spans="1:11" ht="87.75" customHeight="1">
      <c r="A15" s="29" t="s">
        <v>15</v>
      </c>
      <c r="B15" s="29" t="s">
        <v>26</v>
      </c>
      <c r="C15" s="29" t="s">
        <v>17</v>
      </c>
      <c r="D15" s="29" t="s">
        <v>16</v>
      </c>
      <c r="E15" s="29" t="s">
        <v>18</v>
      </c>
      <c r="F15" s="29" t="s">
        <v>19</v>
      </c>
      <c r="G15" s="30" t="s">
        <v>27</v>
      </c>
      <c r="H15" s="31">
        <f>H16+H17+H18+H19</f>
        <v>4165.0999999999995</v>
      </c>
      <c r="I15" s="31">
        <f>I16+I17+I18+I19</f>
        <v>1693.7739999999999</v>
      </c>
      <c r="J15" s="31">
        <f>J16+J17+J18+J19</f>
        <v>-2471.3259999999996</v>
      </c>
      <c r="K15" s="32">
        <f t="shared" si="0"/>
        <v>40.66586636575353</v>
      </c>
    </row>
    <row r="16" spans="1:11" ht="113.25" customHeight="1">
      <c r="A16" s="19" t="s">
        <v>15</v>
      </c>
      <c r="B16" s="19" t="s">
        <v>26</v>
      </c>
      <c r="C16" s="19" t="s">
        <v>28</v>
      </c>
      <c r="D16" s="19" t="s">
        <v>21</v>
      </c>
      <c r="E16" s="19" t="s">
        <v>18</v>
      </c>
      <c r="F16" s="19" t="s">
        <v>22</v>
      </c>
      <c r="G16" s="26" t="s">
        <v>29</v>
      </c>
      <c r="H16" s="27">
        <v>1908.6</v>
      </c>
      <c r="I16" s="27">
        <v>802.47799999999995</v>
      </c>
      <c r="J16" s="27">
        <f>I16-H16</f>
        <v>-1106.1219999999998</v>
      </c>
      <c r="K16" s="28">
        <f t="shared" si="0"/>
        <v>42.045373572251911</v>
      </c>
    </row>
    <row r="17" spans="1:11" ht="167.25" customHeight="1">
      <c r="A17" s="19" t="s">
        <v>15</v>
      </c>
      <c r="B17" s="19" t="s">
        <v>26</v>
      </c>
      <c r="C17" s="19" t="s">
        <v>30</v>
      </c>
      <c r="D17" s="19" t="s">
        <v>21</v>
      </c>
      <c r="E17" s="19" t="s">
        <v>18</v>
      </c>
      <c r="F17" s="19" t="s">
        <v>22</v>
      </c>
      <c r="G17" s="26" t="s">
        <v>31</v>
      </c>
      <c r="H17" s="27">
        <v>9.8000000000000007</v>
      </c>
      <c r="I17" s="27">
        <v>5.25</v>
      </c>
      <c r="J17" s="27">
        <f>I17-H17</f>
        <v>-4.5500000000000007</v>
      </c>
      <c r="K17" s="28">
        <f t="shared" si="0"/>
        <v>53.571428571428569</v>
      </c>
    </row>
    <row r="18" spans="1:11" ht="165" customHeight="1">
      <c r="A18" s="19" t="s">
        <v>15</v>
      </c>
      <c r="B18" s="19" t="s">
        <v>26</v>
      </c>
      <c r="C18" s="19" t="s">
        <v>32</v>
      </c>
      <c r="D18" s="19" t="s">
        <v>21</v>
      </c>
      <c r="E18" s="19" t="s">
        <v>18</v>
      </c>
      <c r="F18" s="19" t="s">
        <v>22</v>
      </c>
      <c r="G18" s="26" t="s">
        <v>33</v>
      </c>
      <c r="H18" s="27">
        <v>2493</v>
      </c>
      <c r="I18" s="27">
        <v>1045.7670000000001</v>
      </c>
      <c r="J18" s="27">
        <f>I18-H18</f>
        <v>-1447.2329999999999</v>
      </c>
      <c r="K18" s="28">
        <f t="shared" si="0"/>
        <v>41.948134777376659</v>
      </c>
    </row>
    <row r="19" spans="1:11" ht="147" customHeight="1">
      <c r="A19" s="19" t="s">
        <v>15</v>
      </c>
      <c r="B19" s="19" t="s">
        <v>26</v>
      </c>
      <c r="C19" s="19" t="s">
        <v>34</v>
      </c>
      <c r="D19" s="19" t="s">
        <v>21</v>
      </c>
      <c r="E19" s="19" t="s">
        <v>18</v>
      </c>
      <c r="F19" s="19" t="s">
        <v>22</v>
      </c>
      <c r="G19" s="26" t="s">
        <v>35</v>
      </c>
      <c r="H19" s="27">
        <v>-246.3</v>
      </c>
      <c r="I19" s="27">
        <v>-159.721</v>
      </c>
      <c r="J19" s="27">
        <f>I19-H19</f>
        <v>86.579000000000008</v>
      </c>
      <c r="K19" s="28">
        <f t="shared" si="0"/>
        <v>64.848152659358504</v>
      </c>
    </row>
    <row r="20" spans="1:11" ht="13.5" customHeight="1">
      <c r="A20" s="19" t="s">
        <v>15</v>
      </c>
      <c r="B20" s="19" t="s">
        <v>36</v>
      </c>
      <c r="C20" s="19" t="s">
        <v>17</v>
      </c>
      <c r="D20" s="19" t="s">
        <v>16</v>
      </c>
      <c r="E20" s="19" t="s">
        <v>18</v>
      </c>
      <c r="F20" s="19" t="s">
        <v>19</v>
      </c>
      <c r="G20" s="30" t="s">
        <v>37</v>
      </c>
      <c r="H20" s="33">
        <f>H21+H22+H23</f>
        <v>4072</v>
      </c>
      <c r="I20" s="33">
        <f>I21+I22+I23</f>
        <v>1616.9639999999999</v>
      </c>
      <c r="J20" s="33">
        <f>J21+J22+J23</f>
        <v>-2455.0360000000001</v>
      </c>
      <c r="K20" s="34">
        <f t="shared" si="0"/>
        <v>39.709332023575641</v>
      </c>
    </row>
    <row r="21" spans="1:11" ht="77.25" customHeight="1">
      <c r="A21" s="19" t="s">
        <v>15</v>
      </c>
      <c r="B21" s="19" t="s">
        <v>36</v>
      </c>
      <c r="C21" s="19" t="s">
        <v>24</v>
      </c>
      <c r="D21" s="35" t="s">
        <v>38</v>
      </c>
      <c r="E21" s="19" t="s">
        <v>18</v>
      </c>
      <c r="F21" s="19" t="s">
        <v>22</v>
      </c>
      <c r="G21" s="26" t="s">
        <v>39</v>
      </c>
      <c r="H21" s="27">
        <v>972</v>
      </c>
      <c r="I21" s="27">
        <v>554.923</v>
      </c>
      <c r="J21" s="27">
        <f>I21-H21</f>
        <v>-417.077</v>
      </c>
      <c r="K21" s="28">
        <f t="shared" si="0"/>
        <v>57.090843621399181</v>
      </c>
    </row>
    <row r="22" spans="1:11" ht="48.75" customHeight="1">
      <c r="A22" s="19" t="s">
        <v>15</v>
      </c>
      <c r="B22" s="19" t="s">
        <v>36</v>
      </c>
      <c r="C22" s="19" t="s">
        <v>40</v>
      </c>
      <c r="D22" s="19" t="s">
        <v>21</v>
      </c>
      <c r="E22" s="19" t="s">
        <v>18</v>
      </c>
      <c r="F22" s="19" t="s">
        <v>22</v>
      </c>
      <c r="G22" s="26" t="s">
        <v>41</v>
      </c>
      <c r="H22" s="27">
        <v>3100</v>
      </c>
      <c r="I22" s="27">
        <v>1062.0409999999999</v>
      </c>
      <c r="J22" s="27">
        <f>I22-H22</f>
        <v>-2037.9590000000001</v>
      </c>
      <c r="K22" s="28">
        <f t="shared" si="0"/>
        <v>34.259387096774191</v>
      </c>
    </row>
    <row r="23" spans="1:11" ht="123" customHeight="1">
      <c r="A23" s="19" t="s">
        <v>15</v>
      </c>
      <c r="B23" s="19" t="s">
        <v>36</v>
      </c>
      <c r="C23" s="19" t="s">
        <v>42</v>
      </c>
      <c r="D23" s="19" t="s">
        <v>38</v>
      </c>
      <c r="E23" s="19" t="s">
        <v>18</v>
      </c>
      <c r="F23" s="19" t="s">
        <v>22</v>
      </c>
      <c r="G23" s="26" t="s">
        <v>43</v>
      </c>
      <c r="H23" s="27">
        <v>0</v>
      </c>
      <c r="I23" s="27">
        <v>0</v>
      </c>
      <c r="J23" s="27">
        <f>I23-H23</f>
        <v>0</v>
      </c>
      <c r="K23" s="28"/>
    </row>
    <row r="24" spans="1:11" ht="30">
      <c r="A24" s="19" t="s">
        <v>15</v>
      </c>
      <c r="B24" s="19" t="s">
        <v>44</v>
      </c>
      <c r="C24" s="19" t="s">
        <v>17</v>
      </c>
      <c r="D24" s="19" t="s">
        <v>16</v>
      </c>
      <c r="E24" s="19" t="s">
        <v>18</v>
      </c>
      <c r="F24" s="19" t="s">
        <v>19</v>
      </c>
      <c r="G24" s="30" t="s">
        <v>45</v>
      </c>
      <c r="H24" s="33">
        <f>H25</f>
        <v>7200</v>
      </c>
      <c r="I24" s="33">
        <f>I25</f>
        <v>2557.2579999999998</v>
      </c>
      <c r="J24" s="33">
        <f>J25</f>
        <v>-4642.7420000000002</v>
      </c>
      <c r="K24" s="34">
        <f>K25</f>
        <v>35.517472222222217</v>
      </c>
    </row>
    <row r="25" spans="1:11" ht="47.25" customHeight="1">
      <c r="A25" s="19" t="s">
        <v>15</v>
      </c>
      <c r="B25" s="19" t="s">
        <v>44</v>
      </c>
      <c r="C25" s="19" t="s">
        <v>24</v>
      </c>
      <c r="D25" s="19" t="s">
        <v>38</v>
      </c>
      <c r="E25" s="19" t="s">
        <v>18</v>
      </c>
      <c r="F25" s="19" t="s">
        <v>22</v>
      </c>
      <c r="G25" s="26" t="s">
        <v>46</v>
      </c>
      <c r="H25" s="27">
        <v>7200</v>
      </c>
      <c r="I25" s="27">
        <v>2557.2579999999998</v>
      </c>
      <c r="J25" s="27">
        <f>I25-H25</f>
        <v>-4642.7420000000002</v>
      </c>
      <c r="K25" s="28">
        <f t="shared" ref="K25:K30" si="1">I25/H25*100</f>
        <v>35.517472222222217</v>
      </c>
    </row>
    <row r="26" spans="1:11" ht="45" customHeight="1">
      <c r="A26" s="19" t="s">
        <v>15</v>
      </c>
      <c r="B26" s="19" t="s">
        <v>47</v>
      </c>
      <c r="C26" s="19" t="s">
        <v>17</v>
      </c>
      <c r="D26" s="19" t="s">
        <v>16</v>
      </c>
      <c r="E26" s="19" t="s">
        <v>18</v>
      </c>
      <c r="F26" s="19" t="s">
        <v>19</v>
      </c>
      <c r="G26" s="30" t="s">
        <v>48</v>
      </c>
      <c r="H26" s="33">
        <f>H27+H28+H29</f>
        <v>785</v>
      </c>
      <c r="I26" s="33">
        <f>I27+I28+I29</f>
        <v>64.861999999999995</v>
      </c>
      <c r="J26" s="33">
        <f>J27+J28+J29</f>
        <v>-720.13799999999992</v>
      </c>
      <c r="K26" s="34">
        <f t="shared" si="1"/>
        <v>8.262675159235668</v>
      </c>
    </row>
    <row r="27" spans="1:11" ht="166.5" customHeight="1">
      <c r="A27" s="19" t="s">
        <v>15</v>
      </c>
      <c r="B27" s="19" t="s">
        <v>47</v>
      </c>
      <c r="C27" s="19" t="s">
        <v>40</v>
      </c>
      <c r="D27" s="19" t="s">
        <v>21</v>
      </c>
      <c r="E27" s="19" t="s">
        <v>18</v>
      </c>
      <c r="F27" s="19" t="s">
        <v>22</v>
      </c>
      <c r="G27" s="26" t="s">
        <v>49</v>
      </c>
      <c r="H27" s="27">
        <v>99</v>
      </c>
      <c r="I27" s="27">
        <v>25.305</v>
      </c>
      <c r="J27" s="27">
        <f>I27-H27</f>
        <v>-73.694999999999993</v>
      </c>
      <c r="K27" s="28">
        <f t="shared" si="1"/>
        <v>25.560606060606062</v>
      </c>
    </row>
    <row r="28" spans="1:11" ht="194.25" customHeight="1">
      <c r="A28" s="19" t="s">
        <v>15</v>
      </c>
      <c r="B28" s="19" t="s">
        <v>47</v>
      </c>
      <c r="C28" s="19" t="s">
        <v>50</v>
      </c>
      <c r="D28" s="19" t="s">
        <v>21</v>
      </c>
      <c r="E28" s="19" t="s">
        <v>18</v>
      </c>
      <c r="F28" s="19" t="s">
        <v>22</v>
      </c>
      <c r="G28" s="26" t="s">
        <v>51</v>
      </c>
      <c r="H28" s="27">
        <v>20</v>
      </c>
      <c r="I28" s="27">
        <v>4.5</v>
      </c>
      <c r="J28" s="27">
        <f>I28-H28</f>
        <v>-15.5</v>
      </c>
      <c r="K28" s="28">
        <f t="shared" si="1"/>
        <v>22.5</v>
      </c>
    </row>
    <row r="29" spans="1:11" ht="80.25" customHeight="1">
      <c r="A29" s="19" t="s">
        <v>15</v>
      </c>
      <c r="B29" s="19" t="s">
        <v>47</v>
      </c>
      <c r="C29" s="19" t="s">
        <v>52</v>
      </c>
      <c r="D29" s="19" t="s">
        <v>21</v>
      </c>
      <c r="E29" s="19" t="s">
        <v>18</v>
      </c>
      <c r="F29" s="19" t="s">
        <v>22</v>
      </c>
      <c r="G29" s="26" t="s">
        <v>53</v>
      </c>
      <c r="H29" s="27">
        <v>666</v>
      </c>
      <c r="I29" s="27">
        <v>35.057000000000002</v>
      </c>
      <c r="J29" s="27">
        <f>I29-H29</f>
        <v>-630.94299999999998</v>
      </c>
      <c r="K29" s="28">
        <f t="shared" si="1"/>
        <v>5.2638138138138144</v>
      </c>
    </row>
    <row r="30" spans="1:11" ht="134.25" customHeight="1">
      <c r="A30" s="19" t="s">
        <v>15</v>
      </c>
      <c r="B30" s="19" t="s">
        <v>54</v>
      </c>
      <c r="C30" s="19" t="s">
        <v>17</v>
      </c>
      <c r="D30" s="19" t="s">
        <v>16</v>
      </c>
      <c r="E30" s="19" t="s">
        <v>18</v>
      </c>
      <c r="F30" s="19" t="s">
        <v>19</v>
      </c>
      <c r="G30" s="30" t="s">
        <v>55</v>
      </c>
      <c r="H30" s="36">
        <f>H31</f>
        <v>2143.3000000000002</v>
      </c>
      <c r="I30" s="36">
        <f>I31</f>
        <v>880.23500000000001</v>
      </c>
      <c r="J30" s="36">
        <f>J31</f>
        <v>-1263.0649999999998</v>
      </c>
      <c r="K30" s="37">
        <f t="shared" si="1"/>
        <v>41.069145709886627</v>
      </c>
    </row>
    <row r="31" spans="1:11" ht="299.25" customHeight="1">
      <c r="A31" s="19" t="s">
        <v>15</v>
      </c>
      <c r="B31" s="19" t="s">
        <v>54</v>
      </c>
      <c r="C31" s="19" t="s">
        <v>56</v>
      </c>
      <c r="D31" s="19" t="s">
        <v>16</v>
      </c>
      <c r="E31" s="19" t="s">
        <v>18</v>
      </c>
      <c r="F31" s="19" t="s">
        <v>19</v>
      </c>
      <c r="G31" s="30" t="s">
        <v>57</v>
      </c>
      <c r="H31" s="36">
        <f>H32+H33</f>
        <v>2143.3000000000002</v>
      </c>
      <c r="I31" s="36">
        <f>I32+I33</f>
        <v>880.23500000000001</v>
      </c>
      <c r="J31" s="36">
        <f>J32+J33</f>
        <v>-1263.0649999999998</v>
      </c>
      <c r="K31" s="37">
        <f>K32+K33</f>
        <v>88.835514266138119</v>
      </c>
    </row>
    <row r="32" spans="1:11" ht="225" customHeight="1">
      <c r="A32" s="19" t="s">
        <v>15</v>
      </c>
      <c r="B32" s="19" t="s">
        <v>54</v>
      </c>
      <c r="C32" s="19" t="s">
        <v>58</v>
      </c>
      <c r="D32" s="19" t="s">
        <v>36</v>
      </c>
      <c r="E32" s="19" t="s">
        <v>18</v>
      </c>
      <c r="F32" s="19" t="s">
        <v>59</v>
      </c>
      <c r="G32" s="26" t="s">
        <v>60</v>
      </c>
      <c r="H32" s="27">
        <v>2043.3</v>
      </c>
      <c r="I32" s="27">
        <v>832.12400000000002</v>
      </c>
      <c r="J32" s="27">
        <f>I32-H32</f>
        <v>-1211.1759999999999</v>
      </c>
      <c r="K32" s="28">
        <f>I32/H32*100</f>
        <v>40.724514266138115</v>
      </c>
    </row>
    <row r="33" spans="1:11" ht="219" customHeight="1">
      <c r="A33" s="19" t="s">
        <v>15</v>
      </c>
      <c r="B33" s="19" t="s">
        <v>54</v>
      </c>
      <c r="C33" s="19" t="s">
        <v>61</v>
      </c>
      <c r="D33" s="19" t="s">
        <v>36</v>
      </c>
      <c r="E33" s="19" t="s">
        <v>18</v>
      </c>
      <c r="F33" s="19" t="s">
        <v>59</v>
      </c>
      <c r="G33" s="38" t="s">
        <v>62</v>
      </c>
      <c r="H33" s="27">
        <v>100</v>
      </c>
      <c r="I33" s="27">
        <v>48.110999999999997</v>
      </c>
      <c r="J33" s="27">
        <f>I33-H33</f>
        <v>-51.889000000000003</v>
      </c>
      <c r="K33" s="28">
        <f>I33/H33*100</f>
        <v>48.110999999999997</v>
      </c>
    </row>
    <row r="34" spans="1:11" ht="60" customHeight="1">
      <c r="A34" s="19" t="s">
        <v>15</v>
      </c>
      <c r="B34" s="19" t="s">
        <v>63</v>
      </c>
      <c r="C34" s="19" t="s">
        <v>17</v>
      </c>
      <c r="D34" s="19" t="s">
        <v>16</v>
      </c>
      <c r="E34" s="19" t="s">
        <v>18</v>
      </c>
      <c r="F34" s="19" t="s">
        <v>19</v>
      </c>
      <c r="G34" s="30" t="s">
        <v>64</v>
      </c>
      <c r="H34" s="39">
        <f>H35</f>
        <v>5</v>
      </c>
      <c r="I34" s="39">
        <f>I35</f>
        <v>42.984000000000002</v>
      </c>
      <c r="J34" s="39">
        <f>J35</f>
        <v>37.984000000000002</v>
      </c>
      <c r="K34" s="40">
        <f>K35</f>
        <v>859.68</v>
      </c>
    </row>
    <row r="35" spans="1:11" ht="23.25" customHeight="1">
      <c r="A35" s="19" t="s">
        <v>15</v>
      </c>
      <c r="B35" s="19" t="s">
        <v>63</v>
      </c>
      <c r="C35" s="19" t="s">
        <v>65</v>
      </c>
      <c r="D35" s="19" t="s">
        <v>21</v>
      </c>
      <c r="E35" s="19" t="s">
        <v>18</v>
      </c>
      <c r="F35" s="19" t="s">
        <v>59</v>
      </c>
      <c r="G35" s="26" t="s">
        <v>66</v>
      </c>
      <c r="H35" s="27">
        <v>5</v>
      </c>
      <c r="I35" s="27">
        <v>42.984000000000002</v>
      </c>
      <c r="J35" s="27">
        <f>I35-H35</f>
        <v>37.984000000000002</v>
      </c>
      <c r="K35" s="28">
        <f>I35/H35*100</f>
        <v>859.68</v>
      </c>
    </row>
    <row r="36" spans="1:11" ht="114.75" customHeight="1">
      <c r="A36" s="29" t="s">
        <v>15</v>
      </c>
      <c r="B36" s="29" t="s">
        <v>67</v>
      </c>
      <c r="C36" s="29" t="s">
        <v>68</v>
      </c>
      <c r="D36" s="29" t="s">
        <v>36</v>
      </c>
      <c r="E36" s="29" t="s">
        <v>18</v>
      </c>
      <c r="F36" s="29" t="s">
        <v>69</v>
      </c>
      <c r="G36" s="30" t="s">
        <v>70</v>
      </c>
      <c r="H36" s="31">
        <v>2400</v>
      </c>
      <c r="I36" s="31">
        <v>469.62599999999998</v>
      </c>
      <c r="J36" s="31">
        <f t="shared" ref="J36:J41" si="2">I36-H36</f>
        <v>-1930.374</v>
      </c>
      <c r="K36" s="28">
        <f>I36/H36*100</f>
        <v>19.567749999999997</v>
      </c>
    </row>
    <row r="37" spans="1:11" ht="72.75" customHeight="1">
      <c r="A37" s="29" t="s">
        <v>15</v>
      </c>
      <c r="B37" s="29" t="s">
        <v>67</v>
      </c>
      <c r="C37" s="29" t="s">
        <v>71</v>
      </c>
      <c r="D37" s="29" t="s">
        <v>36</v>
      </c>
      <c r="E37" s="29" t="s">
        <v>18</v>
      </c>
      <c r="F37" s="29" t="s">
        <v>69</v>
      </c>
      <c r="G37" s="41" t="s">
        <v>72</v>
      </c>
      <c r="H37" s="31">
        <v>100</v>
      </c>
      <c r="I37" s="31">
        <v>121.64</v>
      </c>
      <c r="J37" s="31">
        <f t="shared" si="2"/>
        <v>21.64</v>
      </c>
      <c r="K37" s="28">
        <f>I37/H37*100</f>
        <v>121.63999999999999</v>
      </c>
    </row>
    <row r="38" spans="1:11" ht="28.5">
      <c r="A38" s="29" t="s">
        <v>15</v>
      </c>
      <c r="B38" s="29" t="s">
        <v>73</v>
      </c>
      <c r="C38" s="29" t="s">
        <v>74</v>
      </c>
      <c r="D38" s="29" t="s">
        <v>36</v>
      </c>
      <c r="E38" s="29" t="s">
        <v>18</v>
      </c>
      <c r="F38" s="42" t="s">
        <v>75</v>
      </c>
      <c r="G38" s="43" t="s">
        <v>76</v>
      </c>
      <c r="H38" s="31">
        <v>200</v>
      </c>
      <c r="I38" s="31">
        <v>40.67</v>
      </c>
      <c r="J38" s="31">
        <f t="shared" si="2"/>
        <v>-159.32999999999998</v>
      </c>
      <c r="K38" s="28">
        <f>I38/H38*100</f>
        <v>20.335000000000001</v>
      </c>
    </row>
    <row r="39" spans="1:11" ht="73.5" customHeight="1">
      <c r="A39" s="29" t="s">
        <v>15</v>
      </c>
      <c r="B39" s="29" t="s">
        <v>77</v>
      </c>
      <c r="C39" s="29" t="s">
        <v>17</v>
      </c>
      <c r="D39" s="29" t="s">
        <v>16</v>
      </c>
      <c r="E39" s="29" t="s">
        <v>18</v>
      </c>
      <c r="F39" s="29" t="s">
        <v>19</v>
      </c>
      <c r="G39" s="44" t="s">
        <v>78</v>
      </c>
      <c r="H39" s="45">
        <v>82</v>
      </c>
      <c r="I39" s="45">
        <v>43.259</v>
      </c>
      <c r="J39" s="31">
        <f t="shared" si="2"/>
        <v>-38.741</v>
      </c>
      <c r="K39" s="28">
        <f>I39/H39*100</f>
        <v>52.754878048780483</v>
      </c>
    </row>
    <row r="40" spans="1:11" ht="93" customHeight="1">
      <c r="A40" s="46">
        <v>1</v>
      </c>
      <c r="B40" s="46">
        <v>17</v>
      </c>
      <c r="C40" s="29" t="s">
        <v>79</v>
      </c>
      <c r="D40" s="29" t="s">
        <v>36</v>
      </c>
      <c r="E40" s="29" t="s">
        <v>18</v>
      </c>
      <c r="F40" s="29" t="s">
        <v>80</v>
      </c>
      <c r="G40" s="47" t="s">
        <v>81</v>
      </c>
      <c r="H40" s="27">
        <v>0</v>
      </c>
      <c r="I40" s="27">
        <v>-1.44</v>
      </c>
      <c r="J40" s="31">
        <f t="shared" si="2"/>
        <v>-1.44</v>
      </c>
      <c r="K40" s="28"/>
    </row>
    <row r="41" spans="1:11" ht="60.75" customHeight="1">
      <c r="A41" s="46">
        <v>1</v>
      </c>
      <c r="B41" s="46">
        <v>17</v>
      </c>
      <c r="C41" s="29" t="s">
        <v>82</v>
      </c>
      <c r="D41" s="29" t="s">
        <v>36</v>
      </c>
      <c r="E41" s="29" t="s">
        <v>18</v>
      </c>
      <c r="F41" s="29" t="s">
        <v>80</v>
      </c>
      <c r="G41" s="47" t="s">
        <v>83</v>
      </c>
      <c r="H41" s="27">
        <v>0</v>
      </c>
      <c r="I41" s="27">
        <v>0</v>
      </c>
      <c r="J41" s="31">
        <f t="shared" si="2"/>
        <v>0</v>
      </c>
      <c r="K41" s="28"/>
    </row>
    <row r="42" spans="1:11" ht="77.25" customHeight="1">
      <c r="A42" s="19" t="s">
        <v>84</v>
      </c>
      <c r="B42" s="19" t="s">
        <v>16</v>
      </c>
      <c r="C42" s="19" t="s">
        <v>17</v>
      </c>
      <c r="D42" s="19" t="s">
        <v>16</v>
      </c>
      <c r="E42" s="19" t="s">
        <v>18</v>
      </c>
      <c r="F42" s="19" t="s">
        <v>19</v>
      </c>
      <c r="G42" s="30" t="s">
        <v>85</v>
      </c>
      <c r="H42" s="48">
        <f>H43+H44+H45+H46+H47+H48+H49+H50+H51+H52+H53+H54+H55+H56+H57+H58+H59+H60+H61+H62+H63+H64+H65+H66+H68+H69+H70+H71+H72+H73+H67+H74+H75+H76</f>
        <v>378316.4250000001</v>
      </c>
      <c r="I42" s="48">
        <f>I43+I44+I45+I46+I47+I48+I49+I50+I51+I52+I53+I54+I55+I56+I57+I58+I59+I60+I61+I62+I63+I64+I65+I66+I68+I69+I70+I71+I72+I73+I67+I74+I75+I76</f>
        <v>195500.40199999997</v>
      </c>
      <c r="J42" s="48">
        <f>J43+J44+J45+J46+J47+J48+J49+J50+J51+J52+J53+J54+J55+J56+J57+J58+J59+J60+J61+J62+J63+J64+J65+J66+J68+J69+J70+J71+J72+J73+J67+J74+J75+J76</f>
        <v>-182816.02299999996</v>
      </c>
      <c r="K42" s="49">
        <f>I42/H42*100</f>
        <v>51.676424569723586</v>
      </c>
    </row>
    <row r="43" spans="1:11" ht="93.75" customHeight="1">
      <c r="A43" s="19" t="s">
        <v>84</v>
      </c>
      <c r="B43" s="19" t="s">
        <v>38</v>
      </c>
      <c r="C43" s="19" t="s">
        <v>86</v>
      </c>
      <c r="D43" s="19" t="s">
        <v>36</v>
      </c>
      <c r="E43" s="19" t="s">
        <v>18</v>
      </c>
      <c r="F43" s="19" t="s">
        <v>87</v>
      </c>
      <c r="G43" s="50" t="s">
        <v>88</v>
      </c>
      <c r="H43" s="65">
        <v>52478.1</v>
      </c>
      <c r="I43" s="65">
        <v>26239.05</v>
      </c>
      <c r="J43" s="27">
        <f t="shared" ref="J43:J73" si="3">I43-H43</f>
        <v>-26239.05</v>
      </c>
      <c r="K43" s="28">
        <f t="shared" ref="K43:K73" si="4">I43/H43*100</f>
        <v>50</v>
      </c>
    </row>
    <row r="44" spans="1:11" ht="106.5" customHeight="1">
      <c r="A44" s="19" t="s">
        <v>84</v>
      </c>
      <c r="B44" s="19" t="s">
        <v>38</v>
      </c>
      <c r="C44" s="51" t="s">
        <v>89</v>
      </c>
      <c r="D44" s="19" t="s">
        <v>36</v>
      </c>
      <c r="E44" s="19" t="s">
        <v>18</v>
      </c>
      <c r="F44" s="19" t="s">
        <v>87</v>
      </c>
      <c r="G44" s="26" t="s">
        <v>90</v>
      </c>
      <c r="H44" s="66">
        <v>19000</v>
      </c>
      <c r="I44" s="66">
        <v>5296.6769999999997</v>
      </c>
      <c r="J44" s="27">
        <f t="shared" si="3"/>
        <v>-13703.323</v>
      </c>
      <c r="K44" s="28">
        <f t="shared" si="4"/>
        <v>27.877247368421049</v>
      </c>
    </row>
    <row r="45" spans="1:11" ht="136.5" customHeight="1">
      <c r="A45" s="19" t="s">
        <v>84</v>
      </c>
      <c r="B45" s="19" t="s">
        <v>38</v>
      </c>
      <c r="C45" s="19" t="s">
        <v>91</v>
      </c>
      <c r="D45" s="19" t="s">
        <v>36</v>
      </c>
      <c r="E45" s="19" t="s">
        <v>18</v>
      </c>
      <c r="F45" s="19" t="s">
        <v>87</v>
      </c>
      <c r="G45" s="38" t="s">
        <v>92</v>
      </c>
      <c r="H45" s="65">
        <v>821.8</v>
      </c>
      <c r="I45" s="65">
        <v>380.88799999999998</v>
      </c>
      <c r="J45" s="27">
        <f t="shared" si="3"/>
        <v>-440.91199999999998</v>
      </c>
      <c r="K45" s="28">
        <f t="shared" si="4"/>
        <v>46.348016549038697</v>
      </c>
    </row>
    <row r="46" spans="1:11" ht="102" customHeight="1">
      <c r="A46" s="19" t="s">
        <v>84</v>
      </c>
      <c r="B46" s="19" t="s">
        <v>38</v>
      </c>
      <c r="C46" s="19" t="s">
        <v>93</v>
      </c>
      <c r="D46" s="19" t="s">
        <v>36</v>
      </c>
      <c r="E46" s="19" t="s">
        <v>18</v>
      </c>
      <c r="F46" s="19" t="s">
        <v>87</v>
      </c>
      <c r="G46" s="38" t="s">
        <v>94</v>
      </c>
      <c r="H46" s="65">
        <v>9752</v>
      </c>
      <c r="I46" s="65">
        <v>5694.902</v>
      </c>
      <c r="J46" s="27">
        <f t="shared" si="3"/>
        <v>-4057.098</v>
      </c>
      <c r="K46" s="28">
        <f t="shared" si="4"/>
        <v>58.397272354388839</v>
      </c>
    </row>
    <row r="47" spans="1:11" ht="107.25" customHeight="1">
      <c r="A47" s="19" t="s">
        <v>84</v>
      </c>
      <c r="B47" s="19" t="s">
        <v>38</v>
      </c>
      <c r="C47" s="19" t="s">
        <v>93</v>
      </c>
      <c r="D47" s="19" t="s">
        <v>36</v>
      </c>
      <c r="E47" s="19" t="s">
        <v>18</v>
      </c>
      <c r="F47" s="19" t="s">
        <v>87</v>
      </c>
      <c r="G47" s="38" t="s">
        <v>95</v>
      </c>
      <c r="H47" s="67">
        <v>3731.4</v>
      </c>
      <c r="I47" s="67">
        <v>2009.8009999999999</v>
      </c>
      <c r="J47" s="27">
        <f t="shared" si="3"/>
        <v>-1721.5990000000002</v>
      </c>
      <c r="K47" s="28">
        <f t="shared" si="4"/>
        <v>53.861848099908883</v>
      </c>
    </row>
    <row r="48" spans="1:11" ht="118.5" customHeight="1">
      <c r="A48" s="19" t="s">
        <v>84</v>
      </c>
      <c r="B48" s="19" t="s">
        <v>38</v>
      </c>
      <c r="C48" s="19" t="s">
        <v>96</v>
      </c>
      <c r="D48" s="19" t="s">
        <v>36</v>
      </c>
      <c r="E48" s="19" t="s">
        <v>18</v>
      </c>
      <c r="F48" s="19" t="s">
        <v>87</v>
      </c>
      <c r="G48" s="38" t="s">
        <v>97</v>
      </c>
      <c r="H48" s="65">
        <v>3684.13</v>
      </c>
      <c r="I48" s="65">
        <v>1538.7550000000001</v>
      </c>
      <c r="J48" s="27">
        <f t="shared" si="3"/>
        <v>-2145.375</v>
      </c>
      <c r="K48" s="28">
        <f t="shared" si="4"/>
        <v>41.76712005276687</v>
      </c>
    </row>
    <row r="49" spans="1:11" ht="109.5" customHeight="1">
      <c r="A49" s="19" t="s">
        <v>84</v>
      </c>
      <c r="B49" s="19" t="s">
        <v>38</v>
      </c>
      <c r="C49" s="19" t="s">
        <v>98</v>
      </c>
      <c r="D49" s="19" t="s">
        <v>36</v>
      </c>
      <c r="E49" s="19" t="s">
        <v>18</v>
      </c>
      <c r="F49" s="19" t="s">
        <v>87</v>
      </c>
      <c r="G49" s="52" t="s">
        <v>99</v>
      </c>
      <c r="H49" s="65">
        <v>2623</v>
      </c>
      <c r="I49" s="65">
        <v>1468.318</v>
      </c>
      <c r="J49" s="27">
        <f t="shared" si="3"/>
        <v>-1154.682</v>
      </c>
      <c r="K49" s="28">
        <f t="shared" si="4"/>
        <v>55.978574151734648</v>
      </c>
    </row>
    <row r="50" spans="1:11" ht="328.5">
      <c r="A50" s="19" t="s">
        <v>84</v>
      </c>
      <c r="B50" s="19" t="s">
        <v>38</v>
      </c>
      <c r="C50" s="19" t="s">
        <v>100</v>
      </c>
      <c r="D50" s="19" t="s">
        <v>36</v>
      </c>
      <c r="E50" s="19" t="s">
        <v>18</v>
      </c>
      <c r="F50" s="19" t="s">
        <v>87</v>
      </c>
      <c r="G50" s="52" t="s">
        <v>101</v>
      </c>
      <c r="H50" s="65">
        <v>11810.5</v>
      </c>
      <c r="I50" s="65">
        <v>4992.7049999999999</v>
      </c>
      <c r="J50" s="27">
        <f t="shared" si="3"/>
        <v>-6817.7950000000001</v>
      </c>
      <c r="K50" s="28">
        <f t="shared" si="4"/>
        <v>42.273443122645105</v>
      </c>
    </row>
    <row r="51" spans="1:11" ht="225.75" customHeight="1">
      <c r="A51" s="19" t="s">
        <v>84</v>
      </c>
      <c r="B51" s="19" t="s">
        <v>38</v>
      </c>
      <c r="C51" s="19" t="s">
        <v>102</v>
      </c>
      <c r="D51" s="19" t="s">
        <v>36</v>
      </c>
      <c r="E51" s="19" t="s">
        <v>18</v>
      </c>
      <c r="F51" s="19" t="s">
        <v>87</v>
      </c>
      <c r="G51" s="38" t="s">
        <v>103</v>
      </c>
      <c r="H51" s="65">
        <v>1238.3979999999999</v>
      </c>
      <c r="I51" s="65">
        <v>902.96199999999999</v>
      </c>
      <c r="J51" s="27">
        <f t="shared" si="3"/>
        <v>-335.43599999999992</v>
      </c>
      <c r="K51" s="28">
        <f t="shared" si="4"/>
        <v>72.913715945923684</v>
      </c>
    </row>
    <row r="52" spans="1:11" ht="96" customHeight="1">
      <c r="A52" s="19" t="s">
        <v>84</v>
      </c>
      <c r="B52" s="19" t="s">
        <v>38</v>
      </c>
      <c r="C52" s="19" t="s">
        <v>104</v>
      </c>
      <c r="D52" s="19" t="s">
        <v>36</v>
      </c>
      <c r="E52" s="19" t="s">
        <v>18</v>
      </c>
      <c r="F52" s="19" t="s">
        <v>87</v>
      </c>
      <c r="G52" s="26" t="s">
        <v>105</v>
      </c>
      <c r="H52" s="68">
        <v>11550</v>
      </c>
      <c r="I52" s="68">
        <v>9206.1910000000007</v>
      </c>
      <c r="J52" s="27">
        <f t="shared" si="3"/>
        <v>-2343.8089999999993</v>
      </c>
      <c r="K52" s="28">
        <f t="shared" si="4"/>
        <v>79.707281385281391</v>
      </c>
    </row>
    <row r="53" spans="1:11" ht="56.25" customHeight="1">
      <c r="A53" s="19" t="s">
        <v>84</v>
      </c>
      <c r="B53" s="19" t="s">
        <v>38</v>
      </c>
      <c r="C53" s="19" t="s">
        <v>93</v>
      </c>
      <c r="D53" s="19" t="s">
        <v>36</v>
      </c>
      <c r="E53" s="19" t="s">
        <v>18</v>
      </c>
      <c r="F53" s="19" t="s">
        <v>87</v>
      </c>
      <c r="G53" s="26" t="s">
        <v>106</v>
      </c>
      <c r="H53" s="65">
        <v>1107.4000000000001</v>
      </c>
      <c r="I53" s="65">
        <v>553.70000000000005</v>
      </c>
      <c r="J53" s="27">
        <f t="shared" si="3"/>
        <v>-553.70000000000005</v>
      </c>
      <c r="K53" s="28">
        <f t="shared" si="4"/>
        <v>50</v>
      </c>
    </row>
    <row r="54" spans="1:11" ht="80.25" customHeight="1">
      <c r="A54" s="19" t="s">
        <v>84</v>
      </c>
      <c r="B54" s="19" t="s">
        <v>38</v>
      </c>
      <c r="C54" s="19" t="s">
        <v>93</v>
      </c>
      <c r="D54" s="19" t="s">
        <v>36</v>
      </c>
      <c r="E54" s="19" t="s">
        <v>18</v>
      </c>
      <c r="F54" s="19" t="s">
        <v>87</v>
      </c>
      <c r="G54" s="26" t="s">
        <v>107</v>
      </c>
      <c r="H54" s="69">
        <v>84760.607999999993</v>
      </c>
      <c r="I54" s="69">
        <v>57192.788</v>
      </c>
      <c r="J54" s="27">
        <f t="shared" si="3"/>
        <v>-27567.819999999992</v>
      </c>
      <c r="K54" s="28">
        <f t="shared" si="4"/>
        <v>67.475669830022937</v>
      </c>
    </row>
    <row r="55" spans="1:11" ht="100.5" customHeight="1">
      <c r="A55" s="19" t="s">
        <v>84</v>
      </c>
      <c r="B55" s="19" t="s">
        <v>38</v>
      </c>
      <c r="C55" s="19" t="s">
        <v>93</v>
      </c>
      <c r="D55" s="19" t="s">
        <v>36</v>
      </c>
      <c r="E55" s="19" t="s">
        <v>18</v>
      </c>
      <c r="F55" s="19" t="s">
        <v>87</v>
      </c>
      <c r="G55" s="26" t="s">
        <v>108</v>
      </c>
      <c r="H55" s="65">
        <v>44532.822999999997</v>
      </c>
      <c r="I55" s="65">
        <v>29249.933000000001</v>
      </c>
      <c r="J55" s="27">
        <f t="shared" si="3"/>
        <v>-15282.889999999996</v>
      </c>
      <c r="K55" s="28">
        <f t="shared" si="4"/>
        <v>65.681739960657794</v>
      </c>
    </row>
    <row r="56" spans="1:11" ht="143.25" customHeight="1">
      <c r="A56" s="19" t="s">
        <v>84</v>
      </c>
      <c r="B56" s="19" t="s">
        <v>38</v>
      </c>
      <c r="C56" s="19" t="s">
        <v>93</v>
      </c>
      <c r="D56" s="19" t="s">
        <v>36</v>
      </c>
      <c r="E56" s="19" t="s">
        <v>18</v>
      </c>
      <c r="F56" s="19" t="s">
        <v>87</v>
      </c>
      <c r="G56" s="26" t="s">
        <v>109</v>
      </c>
      <c r="H56" s="65">
        <v>10640</v>
      </c>
      <c r="I56" s="65">
        <v>6271.7520000000004</v>
      </c>
      <c r="J56" s="27">
        <f t="shared" si="3"/>
        <v>-4368.2479999999996</v>
      </c>
      <c r="K56" s="28">
        <f t="shared" si="4"/>
        <v>58.945037593984964</v>
      </c>
    </row>
    <row r="57" spans="1:11" ht="57.75">
      <c r="A57" s="19" t="s">
        <v>84</v>
      </c>
      <c r="B57" s="19" t="s">
        <v>38</v>
      </c>
      <c r="C57" s="19" t="s">
        <v>93</v>
      </c>
      <c r="D57" s="19" t="s">
        <v>36</v>
      </c>
      <c r="E57" s="19" t="s">
        <v>18</v>
      </c>
      <c r="F57" s="19" t="s">
        <v>87</v>
      </c>
      <c r="G57" s="26" t="s">
        <v>110</v>
      </c>
      <c r="H57" s="65">
        <v>273.89999999999998</v>
      </c>
      <c r="I57" s="65">
        <v>110.416</v>
      </c>
      <c r="J57" s="27">
        <f t="shared" si="3"/>
        <v>-163.48399999999998</v>
      </c>
      <c r="K57" s="28">
        <f t="shared" si="4"/>
        <v>40.312522818546917</v>
      </c>
    </row>
    <row r="58" spans="1:11" ht="156.75" customHeight="1">
      <c r="A58" s="19" t="s">
        <v>84</v>
      </c>
      <c r="B58" s="19" t="s">
        <v>38</v>
      </c>
      <c r="C58" s="19" t="s">
        <v>111</v>
      </c>
      <c r="D58" s="19" t="s">
        <v>36</v>
      </c>
      <c r="E58" s="19" t="s">
        <v>18</v>
      </c>
      <c r="F58" s="19" t="s">
        <v>87</v>
      </c>
      <c r="G58" s="26" t="s">
        <v>112</v>
      </c>
      <c r="H58" s="65">
        <v>28862.3</v>
      </c>
      <c r="I58" s="65">
        <v>14114.896000000001</v>
      </c>
      <c r="J58" s="27">
        <f t="shared" si="3"/>
        <v>-14747.403999999999</v>
      </c>
      <c r="K58" s="28">
        <f t="shared" si="4"/>
        <v>48.904266118777784</v>
      </c>
    </row>
    <row r="59" spans="1:11" ht="156.75" customHeight="1">
      <c r="A59" s="19" t="s">
        <v>84</v>
      </c>
      <c r="B59" s="19" t="s">
        <v>38</v>
      </c>
      <c r="C59" s="19" t="s">
        <v>93</v>
      </c>
      <c r="D59" s="19" t="s">
        <v>36</v>
      </c>
      <c r="E59" s="19" t="s">
        <v>18</v>
      </c>
      <c r="F59" s="19" t="s">
        <v>87</v>
      </c>
      <c r="G59" s="26" t="s">
        <v>113</v>
      </c>
      <c r="H59" s="65">
        <v>286.3</v>
      </c>
      <c r="I59" s="65">
        <v>115.944</v>
      </c>
      <c r="J59" s="27">
        <f t="shared" si="3"/>
        <v>-170.35599999999999</v>
      </c>
      <c r="K59" s="28">
        <f t="shared" si="4"/>
        <v>40.497380370241004</v>
      </c>
    </row>
    <row r="60" spans="1:11" ht="137.25" customHeight="1">
      <c r="A60" s="19" t="s">
        <v>84</v>
      </c>
      <c r="B60" s="19" t="s">
        <v>38</v>
      </c>
      <c r="C60" s="19" t="s">
        <v>93</v>
      </c>
      <c r="D60" s="19" t="s">
        <v>36</v>
      </c>
      <c r="E60" s="19" t="s">
        <v>18</v>
      </c>
      <c r="F60" s="19" t="s">
        <v>87</v>
      </c>
      <c r="G60" s="26" t="s">
        <v>114</v>
      </c>
      <c r="H60" s="65">
        <v>337.7</v>
      </c>
      <c r="I60" s="65">
        <v>168.85</v>
      </c>
      <c r="J60" s="27">
        <f t="shared" si="3"/>
        <v>-168.85</v>
      </c>
      <c r="K60" s="28">
        <f t="shared" si="4"/>
        <v>50</v>
      </c>
    </row>
    <row r="61" spans="1:11" ht="18.75" customHeight="1">
      <c r="A61" s="19" t="s">
        <v>84</v>
      </c>
      <c r="B61" s="19" t="s">
        <v>38</v>
      </c>
      <c r="C61" s="19" t="s">
        <v>115</v>
      </c>
      <c r="D61" s="19" t="s">
        <v>36</v>
      </c>
      <c r="E61" s="19" t="s">
        <v>18</v>
      </c>
      <c r="F61" s="19" t="s">
        <v>87</v>
      </c>
      <c r="G61" s="53" t="s">
        <v>116</v>
      </c>
      <c r="H61" s="65">
        <v>13882.3</v>
      </c>
      <c r="I61" s="65">
        <v>6941.15</v>
      </c>
      <c r="J61" s="27">
        <f t="shared" si="3"/>
        <v>-6941.15</v>
      </c>
      <c r="K61" s="28">
        <f t="shared" si="4"/>
        <v>50</v>
      </c>
    </row>
    <row r="62" spans="1:11" ht="75" customHeight="1">
      <c r="A62" s="19" t="s">
        <v>84</v>
      </c>
      <c r="B62" s="19" t="s">
        <v>38</v>
      </c>
      <c r="C62" s="19" t="s">
        <v>115</v>
      </c>
      <c r="D62" s="19" t="s">
        <v>36</v>
      </c>
      <c r="E62" s="19" t="s">
        <v>18</v>
      </c>
      <c r="F62" s="19" t="s">
        <v>87</v>
      </c>
      <c r="G62" s="26" t="s">
        <v>117</v>
      </c>
      <c r="H62" s="70">
        <v>1391.596</v>
      </c>
      <c r="I62" s="70">
        <v>650.51400000000001</v>
      </c>
      <c r="J62" s="27">
        <f t="shared" si="3"/>
        <v>-741.08199999999999</v>
      </c>
      <c r="K62" s="28">
        <f t="shared" si="4"/>
        <v>46.745894641835704</v>
      </c>
    </row>
    <row r="63" spans="1:11" ht="165.75" customHeight="1">
      <c r="A63" s="19" t="s">
        <v>84</v>
      </c>
      <c r="B63" s="19" t="s">
        <v>38</v>
      </c>
      <c r="C63" s="19" t="s">
        <v>93</v>
      </c>
      <c r="D63" s="19" t="s">
        <v>36</v>
      </c>
      <c r="E63" s="19" t="s">
        <v>18</v>
      </c>
      <c r="F63" s="19" t="s">
        <v>87</v>
      </c>
      <c r="G63" s="26" t="s">
        <v>118</v>
      </c>
      <c r="H63" s="65">
        <v>118</v>
      </c>
      <c r="I63" s="65">
        <v>50</v>
      </c>
      <c r="J63" s="27">
        <f t="shared" si="3"/>
        <v>-68</v>
      </c>
      <c r="K63" s="28">
        <f t="shared" si="4"/>
        <v>42.372881355932201</v>
      </c>
    </row>
    <row r="64" spans="1:11" ht="409.6">
      <c r="A64" s="19" t="s">
        <v>84</v>
      </c>
      <c r="B64" s="19" t="s">
        <v>38</v>
      </c>
      <c r="C64" s="19" t="s">
        <v>93</v>
      </c>
      <c r="D64" s="19" t="s">
        <v>36</v>
      </c>
      <c r="E64" s="19" t="s">
        <v>18</v>
      </c>
      <c r="F64" s="19" t="s">
        <v>87</v>
      </c>
      <c r="G64" s="26" t="s">
        <v>119</v>
      </c>
      <c r="H64" s="65">
        <v>8139.9759999999997</v>
      </c>
      <c r="I64" s="65">
        <v>5377.3270000000002</v>
      </c>
      <c r="J64" s="27">
        <f t="shared" si="3"/>
        <v>-2762.6489999999994</v>
      </c>
      <c r="K64" s="28">
        <f t="shared" si="4"/>
        <v>66.060723029158822</v>
      </c>
    </row>
    <row r="65" spans="1:11" ht="99" customHeight="1">
      <c r="A65" s="19" t="s">
        <v>84</v>
      </c>
      <c r="B65" s="19" t="s">
        <v>38</v>
      </c>
      <c r="C65" s="19" t="s">
        <v>120</v>
      </c>
      <c r="D65" s="19" t="s">
        <v>36</v>
      </c>
      <c r="E65" s="19" t="s">
        <v>18</v>
      </c>
      <c r="F65" s="19" t="s">
        <v>87</v>
      </c>
      <c r="G65" s="26" t="s">
        <v>121</v>
      </c>
      <c r="H65" s="65">
        <v>506.15</v>
      </c>
      <c r="I65" s="65"/>
      <c r="J65" s="27">
        <f t="shared" si="3"/>
        <v>-506.15</v>
      </c>
      <c r="K65" s="28">
        <f t="shared" si="4"/>
        <v>0</v>
      </c>
    </row>
    <row r="66" spans="1:11" ht="108.75" customHeight="1">
      <c r="A66" s="19" t="s">
        <v>84</v>
      </c>
      <c r="B66" s="19" t="s">
        <v>38</v>
      </c>
      <c r="C66" s="19" t="s">
        <v>122</v>
      </c>
      <c r="D66" s="19" t="s">
        <v>36</v>
      </c>
      <c r="E66" s="19" t="s">
        <v>18</v>
      </c>
      <c r="F66" s="19" t="s">
        <v>87</v>
      </c>
      <c r="G66" s="26" t="s">
        <v>123</v>
      </c>
      <c r="H66" s="71">
        <v>126.259</v>
      </c>
      <c r="I66" s="72">
        <v>40</v>
      </c>
      <c r="J66" s="27">
        <f t="shared" si="3"/>
        <v>-86.259</v>
      </c>
      <c r="K66" s="28">
        <f t="shared" si="4"/>
        <v>31.680909875731633</v>
      </c>
    </row>
    <row r="67" spans="1:11" ht="38.25" hidden="1" customHeight="1">
      <c r="A67" s="19" t="s">
        <v>84</v>
      </c>
      <c r="B67" s="19" t="s">
        <v>124</v>
      </c>
      <c r="C67" s="19" t="s">
        <v>17</v>
      </c>
      <c r="D67" s="19" t="s">
        <v>36</v>
      </c>
      <c r="E67" s="19" t="s">
        <v>18</v>
      </c>
      <c r="F67" s="19" t="s">
        <v>87</v>
      </c>
      <c r="G67" s="26" t="s">
        <v>125</v>
      </c>
      <c r="H67" s="73">
        <v>0</v>
      </c>
      <c r="I67" s="71">
        <v>-105.845</v>
      </c>
      <c r="J67" s="27">
        <f t="shared" si="3"/>
        <v>-105.845</v>
      </c>
      <c r="K67" s="28"/>
    </row>
    <row r="68" spans="1:11" ht="125.25" customHeight="1">
      <c r="A68" s="19" t="s">
        <v>84</v>
      </c>
      <c r="B68" s="19" t="s">
        <v>38</v>
      </c>
      <c r="C68" s="19" t="s">
        <v>93</v>
      </c>
      <c r="D68" s="19" t="s">
        <v>36</v>
      </c>
      <c r="E68" s="19" t="s">
        <v>18</v>
      </c>
      <c r="F68" s="19" t="s">
        <v>87</v>
      </c>
      <c r="G68" s="26" t="s">
        <v>126</v>
      </c>
      <c r="H68" s="66">
        <v>1450</v>
      </c>
      <c r="I68" s="66">
        <v>1450</v>
      </c>
      <c r="J68" s="27">
        <f t="shared" si="3"/>
        <v>0</v>
      </c>
      <c r="K68" s="28">
        <f t="shared" si="4"/>
        <v>100</v>
      </c>
    </row>
    <row r="69" spans="1:11" ht="171.75" customHeight="1">
      <c r="A69" s="19" t="s">
        <v>84</v>
      </c>
      <c r="B69" s="19" t="s">
        <v>38</v>
      </c>
      <c r="C69" s="19" t="s">
        <v>127</v>
      </c>
      <c r="D69" s="19" t="s">
        <v>36</v>
      </c>
      <c r="E69" s="19" t="s">
        <v>18</v>
      </c>
      <c r="F69" s="19" t="s">
        <v>87</v>
      </c>
      <c r="G69" s="26" t="s">
        <v>128</v>
      </c>
      <c r="H69" s="65">
        <v>1</v>
      </c>
      <c r="I69" s="65"/>
      <c r="J69" s="27">
        <f t="shared" si="3"/>
        <v>-1</v>
      </c>
      <c r="K69" s="28">
        <f t="shared" si="4"/>
        <v>0</v>
      </c>
    </row>
    <row r="70" spans="1:11" ht="261" customHeight="1">
      <c r="A70" s="19" t="s">
        <v>84</v>
      </c>
      <c r="B70" s="19" t="s">
        <v>38</v>
      </c>
      <c r="C70" s="19" t="s">
        <v>120</v>
      </c>
      <c r="D70" s="19" t="s">
        <v>36</v>
      </c>
      <c r="E70" s="19" t="s">
        <v>18</v>
      </c>
      <c r="F70" s="19" t="s">
        <v>87</v>
      </c>
      <c r="G70" s="26" t="s">
        <v>129</v>
      </c>
      <c r="H70" s="65">
        <v>2435.875</v>
      </c>
      <c r="I70" s="65">
        <v>1684.2249999999999</v>
      </c>
      <c r="J70" s="27">
        <f t="shared" si="3"/>
        <v>-751.65000000000009</v>
      </c>
      <c r="K70" s="28">
        <f t="shared" si="4"/>
        <v>69.142505259916859</v>
      </c>
    </row>
    <row r="71" spans="1:11" ht="197.25" customHeight="1">
      <c r="A71" s="19" t="s">
        <v>84</v>
      </c>
      <c r="B71" s="19" t="s">
        <v>38</v>
      </c>
      <c r="C71" s="19" t="s">
        <v>130</v>
      </c>
      <c r="D71" s="19" t="s">
        <v>36</v>
      </c>
      <c r="E71" s="19" t="s">
        <v>18</v>
      </c>
      <c r="F71" s="19" t="s">
        <v>87</v>
      </c>
      <c r="G71" s="26" t="s">
        <v>131</v>
      </c>
      <c r="H71" s="65">
        <v>13900</v>
      </c>
      <c r="I71" s="65"/>
      <c r="J71" s="27">
        <f t="shared" si="3"/>
        <v>-13900</v>
      </c>
      <c r="K71" s="28">
        <f t="shared" si="4"/>
        <v>0</v>
      </c>
    </row>
    <row r="72" spans="1:11" ht="182.25" customHeight="1">
      <c r="A72" s="19" t="s">
        <v>84</v>
      </c>
      <c r="B72" s="19" t="s">
        <v>38</v>
      </c>
      <c r="C72" s="19" t="s">
        <v>132</v>
      </c>
      <c r="D72" s="19" t="s">
        <v>36</v>
      </c>
      <c r="E72" s="19" t="s">
        <v>18</v>
      </c>
      <c r="F72" s="19" t="s">
        <v>87</v>
      </c>
      <c r="G72" s="26" t="s">
        <v>133</v>
      </c>
      <c r="H72" s="65">
        <v>2970.8690000000001</v>
      </c>
      <c r="I72" s="65">
        <v>2970.8690000000001</v>
      </c>
      <c r="J72" s="27">
        <f t="shared" si="3"/>
        <v>0</v>
      </c>
      <c r="K72" s="28">
        <f t="shared" si="4"/>
        <v>100</v>
      </c>
    </row>
    <row r="73" spans="1:11" ht="148.5" customHeight="1">
      <c r="A73" s="19" t="s">
        <v>84</v>
      </c>
      <c r="B73" s="19" t="s">
        <v>38</v>
      </c>
      <c r="C73" s="19" t="s">
        <v>134</v>
      </c>
      <c r="D73" s="19" t="s">
        <v>36</v>
      </c>
      <c r="E73" s="19" t="s">
        <v>18</v>
      </c>
      <c r="F73" s="19" t="s">
        <v>87</v>
      </c>
      <c r="G73" s="26" t="s">
        <v>135</v>
      </c>
      <c r="H73" s="65">
        <v>34841.5</v>
      </c>
      <c r="I73" s="65">
        <v>6984.8720000000003</v>
      </c>
      <c r="J73" s="27">
        <f t="shared" si="3"/>
        <v>-27856.628000000001</v>
      </c>
      <c r="K73" s="28">
        <f t="shared" si="4"/>
        <v>20.047563968256245</v>
      </c>
    </row>
    <row r="74" spans="1:11" ht="200.25">
      <c r="A74" s="19" t="s">
        <v>84</v>
      </c>
      <c r="B74" s="19" t="s">
        <v>38</v>
      </c>
      <c r="C74" s="19" t="s">
        <v>142</v>
      </c>
      <c r="D74" s="19" t="s">
        <v>36</v>
      </c>
      <c r="E74" s="19" t="s">
        <v>18</v>
      </c>
      <c r="F74" s="19" t="s">
        <v>87</v>
      </c>
      <c r="G74" s="26" t="s">
        <v>143</v>
      </c>
      <c r="H74" s="65">
        <v>10162.540999999999</v>
      </c>
      <c r="I74" s="65">
        <v>3048.7620000000002</v>
      </c>
      <c r="J74" s="27">
        <f>I74-H74</f>
        <v>-7113.7789999999986</v>
      </c>
      <c r="K74" s="28">
        <f>I74/H74*100</f>
        <v>29.99999704798239</v>
      </c>
    </row>
    <row r="75" spans="1:11" ht="149.25" customHeight="1">
      <c r="A75" s="19" t="s">
        <v>84</v>
      </c>
      <c r="B75" s="19" t="s">
        <v>38</v>
      </c>
      <c r="C75" s="19" t="s">
        <v>144</v>
      </c>
      <c r="D75" s="19" t="s">
        <v>36</v>
      </c>
      <c r="E75" s="19" t="s">
        <v>18</v>
      </c>
      <c r="F75" s="19" t="s">
        <v>87</v>
      </c>
      <c r="G75" s="26" t="s">
        <v>145</v>
      </c>
      <c r="H75" s="65">
        <v>850</v>
      </c>
      <c r="I75" s="65">
        <v>850</v>
      </c>
      <c r="J75" s="27">
        <f>I75-H75</f>
        <v>0</v>
      </c>
      <c r="K75" s="28">
        <f>I75/H75*100</f>
        <v>100</v>
      </c>
    </row>
    <row r="76" spans="1:11" ht="86.25">
      <c r="A76" s="19" t="s">
        <v>84</v>
      </c>
      <c r="B76" s="19" t="s">
        <v>38</v>
      </c>
      <c r="C76" s="19" t="s">
        <v>146</v>
      </c>
      <c r="D76" s="19" t="s">
        <v>36</v>
      </c>
      <c r="E76" s="19" t="s">
        <v>18</v>
      </c>
      <c r="F76" s="19" t="s">
        <v>87</v>
      </c>
      <c r="G76" s="26" t="s">
        <v>147</v>
      </c>
      <c r="H76" s="65">
        <v>50</v>
      </c>
      <c r="I76" s="65">
        <v>50</v>
      </c>
      <c r="J76" s="27">
        <f>I76-H76</f>
        <v>0</v>
      </c>
      <c r="K76" s="28">
        <f>I76/H76*100</f>
        <v>100</v>
      </c>
    </row>
    <row r="77" spans="1:11">
      <c r="A77" s="19"/>
      <c r="B77" s="19"/>
      <c r="C77" s="19"/>
      <c r="D77" s="19"/>
      <c r="E77" s="19"/>
      <c r="F77" s="19" t="s">
        <v>136</v>
      </c>
      <c r="G77" s="30" t="s">
        <v>137</v>
      </c>
      <c r="H77" s="54">
        <f>H12+H42</f>
        <v>407168.82500000013</v>
      </c>
      <c r="I77" s="54">
        <f>I12+I42</f>
        <v>205873.34099999996</v>
      </c>
      <c r="J77" s="54">
        <f>J12+J42</f>
        <v>-201295.48399999997</v>
      </c>
      <c r="K77" s="54">
        <f>I77/H77*100</f>
        <v>50.562157110137271</v>
      </c>
    </row>
  </sheetData>
  <mergeCells count="15">
    <mergeCell ref="K9:K11"/>
    <mergeCell ref="A10:D10"/>
    <mergeCell ref="E10:E11"/>
    <mergeCell ref="F10:F11"/>
    <mergeCell ref="G1:H1"/>
    <mergeCell ref="G2:H2"/>
    <mergeCell ref="G3:H3"/>
    <mergeCell ref="E4:H4"/>
    <mergeCell ref="A6:H6"/>
    <mergeCell ref="A7:H7"/>
    <mergeCell ref="A9:F9"/>
    <mergeCell ref="G9:G11"/>
    <mergeCell ref="H9:H11"/>
    <mergeCell ref="I9:I11"/>
    <mergeCell ref="J9:J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2020-08-03T13:49:11Z</dcterms:modified>
</cp:coreProperties>
</file>